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Премия главы" sheetId="1" r:id="rId1"/>
    <sheet name="Материальная помощь" sheetId="2" r:id="rId2"/>
    <sheet name="Лист3" sheetId="3" r:id="rId3"/>
  </sheets>
  <calcPr calcId="124519" calcMode="autoNoTable"/>
</workbook>
</file>

<file path=xl/calcChain.xml><?xml version="1.0" encoding="utf-8"?>
<calcChain xmlns="http://schemas.openxmlformats.org/spreadsheetml/2006/main">
  <c r="C102" i="2"/>
  <c r="C103"/>
  <c r="C104"/>
  <c r="C105"/>
  <c r="E89"/>
  <c r="D89"/>
  <c r="D90" s="1"/>
  <c r="G39"/>
  <c r="D57"/>
  <c r="F91"/>
  <c r="E91"/>
  <c r="D91"/>
  <c r="C95"/>
  <c r="C94"/>
  <c r="G88"/>
  <c r="G87"/>
  <c r="G86"/>
  <c r="G85"/>
  <c r="G84"/>
  <c r="G82"/>
  <c r="G81"/>
  <c r="G80"/>
  <c r="G79"/>
  <c r="G78"/>
  <c r="G77"/>
  <c r="G76"/>
  <c r="G75"/>
  <c r="G74"/>
  <c r="G73"/>
  <c r="G72"/>
  <c r="G70"/>
  <c r="G69"/>
  <c r="G67"/>
  <c r="G66"/>
  <c r="G65"/>
  <c r="G64"/>
  <c r="G63"/>
  <c r="G62"/>
  <c r="G61"/>
  <c r="G60"/>
  <c r="G59"/>
  <c r="F57"/>
  <c r="E57"/>
  <c r="G56"/>
  <c r="G55"/>
  <c r="G54"/>
  <c r="G53"/>
  <c r="G52"/>
  <c r="G51"/>
  <c r="G50"/>
  <c r="G49"/>
  <c r="G48"/>
  <c r="G47"/>
  <c r="G46"/>
  <c r="G45"/>
  <c r="G44"/>
  <c r="G43"/>
  <c r="G42"/>
  <c r="G41"/>
  <c r="G40"/>
  <c r="G38"/>
  <c r="G37"/>
  <c r="G36"/>
  <c r="G35"/>
  <c r="G34"/>
  <c r="G33"/>
  <c r="G32"/>
  <c r="G31"/>
  <c r="G30"/>
  <c r="G29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E25" i="1"/>
  <c r="D25"/>
  <c r="F17"/>
  <c r="F15"/>
  <c r="F14"/>
  <c r="F13"/>
  <c r="F12"/>
  <c r="F11"/>
  <c r="F10"/>
  <c r="F9"/>
  <c r="F8"/>
  <c r="F25" s="1"/>
  <c r="F68" i="2" l="1"/>
  <c r="C106"/>
  <c r="E90"/>
  <c r="G91"/>
  <c r="G57"/>
  <c r="G68" l="1"/>
  <c r="G89" s="1"/>
  <c r="G90" s="1"/>
  <c r="F89"/>
  <c r="F90" s="1"/>
</calcChain>
</file>

<file path=xl/sharedStrings.xml><?xml version="1.0" encoding="utf-8"?>
<sst xmlns="http://schemas.openxmlformats.org/spreadsheetml/2006/main" count="127" uniqueCount="117">
  <si>
    <t>Информация</t>
  </si>
  <si>
    <t>о выплате социального обеспечения населению</t>
  </si>
  <si>
    <t>ПРЕМИЯ ГЛАВЫ ЗА 2020 ГОД</t>
  </si>
  <si>
    <t>Ф.И.О.</t>
  </si>
  <si>
    <t>Дата рождения</t>
  </si>
  <si>
    <t>Общая сумма дохода, руб</t>
  </si>
  <si>
    <t>Исчислено НДФЛ,
руб.</t>
  </si>
  <si>
    <t>Получено, руб</t>
  </si>
  <si>
    <t>1 квартал 2020 года</t>
  </si>
  <si>
    <t>Макеева Инна Рудольфовна</t>
  </si>
  <si>
    <t>Могильникова Ольга Михайловна</t>
  </si>
  <si>
    <t>Феденев Сергей Павлович</t>
  </si>
  <si>
    <t>Алаев Сергей Александрович</t>
  </si>
  <si>
    <t>Турковский Андрей Владимирович</t>
  </si>
  <si>
    <t>Желтышева Ида Викторовна</t>
  </si>
  <si>
    <t>Насонов Олег Евгеньевич</t>
  </si>
  <si>
    <t>Копорушкин Вячеслав Васильевич</t>
  </si>
  <si>
    <t>Огурцова Татьяна Викторовна</t>
  </si>
  <si>
    <t>2 квартал 2020 года</t>
  </si>
  <si>
    <t>Сузанская Евгения Юрьевна</t>
  </si>
  <si>
    <t>ИТОГО за 1 полугодие</t>
  </si>
  <si>
    <t>Страховые звносы</t>
  </si>
  <si>
    <t>Январь</t>
  </si>
  <si>
    <t>Бикметова Танзиля Миниславовна</t>
  </si>
  <si>
    <t>Шалыга Валентина Константиновна</t>
  </si>
  <si>
    <t>Матвеева Нина Александровна</t>
  </si>
  <si>
    <t>Корнеева Светлана Анатольевна</t>
  </si>
  <si>
    <t>Катаева Ольга Аркадьевна</t>
  </si>
  <si>
    <t>Выгузов Антон Викторович</t>
  </si>
  <si>
    <t>Хролович Сергей Владимирович</t>
  </si>
  <si>
    <t>Киселева Людмила Николаевна</t>
  </si>
  <si>
    <t>Баранчугов Игорь Борисович</t>
  </si>
  <si>
    <t>Бикмухаметов Равил Галиуллович</t>
  </si>
  <si>
    <t>Наумова Валентина Васильевна</t>
  </si>
  <si>
    <t>ХакимовРафил Авхадеевич</t>
  </si>
  <si>
    <t>Дубкова Елена Анатольевна</t>
  </si>
  <si>
    <t>Шатров Георгий Николаевич</t>
  </si>
  <si>
    <t>Шарафутдинова Наиля Фадиловна</t>
  </si>
  <si>
    <t>Блиновский Денис Анатольевич</t>
  </si>
  <si>
    <t>Малофеева Ольга Николаевна</t>
  </si>
  <si>
    <t>Бармина Галина Максимовна</t>
  </si>
  <si>
    <t>Кузнецова Ирина Владимировна</t>
  </si>
  <si>
    <t>Февраль</t>
  </si>
  <si>
    <t>Пушкарева Флорида Юлбарисовна</t>
  </si>
  <si>
    <t>Пушкарев Юрий Анатольевич</t>
  </si>
  <si>
    <t>Сергеева Вера Васильевна</t>
  </si>
  <si>
    <t>Вотинов Василий Викторович</t>
  </si>
  <si>
    <t>СергеевВладислав Сергеевич</t>
  </si>
  <si>
    <t>Подольская Надежда Ивановна</t>
  </si>
  <si>
    <t>Зубов Владимир Федорович</t>
  </si>
  <si>
    <t>Пастухов Александр Викторович</t>
  </si>
  <si>
    <t>Галимова Расима Юнусовна</t>
  </si>
  <si>
    <t>Орехова Татьяна Владимировна</t>
  </si>
  <si>
    <t>Март</t>
  </si>
  <si>
    <t>Естехин Сергей Павлович</t>
  </si>
  <si>
    <t>Бородина Василина Альбиртовна</t>
  </si>
  <si>
    <t>Бородин Александр Игоревич</t>
  </si>
  <si>
    <t>Рябинин Игорь Гранидович</t>
  </si>
  <si>
    <t>Ромашова Валентина Сергеевна</t>
  </si>
  <si>
    <t>Блиновский Анатолий Филиппович</t>
  </si>
  <si>
    <t>Кутяшева Нина Борисовна</t>
  </si>
  <si>
    <t>Лавелин Игорь Петрович</t>
  </si>
  <si>
    <t>Матвеева Людмила Юрьевна</t>
  </si>
  <si>
    <t>Устьянцева Гульшат Галимьяновна</t>
  </si>
  <si>
    <t>Букина Татьяна Сергеевна</t>
  </si>
  <si>
    <t>Крапивина Валентина Сергеевна</t>
  </si>
  <si>
    <t>Александрова Алиса Евгеньевна</t>
  </si>
  <si>
    <t>Манакова Ольга Владимировна</t>
  </si>
  <si>
    <t>Рябинина Наталья Владимировна</t>
  </si>
  <si>
    <t>Орлова Марина Федоровна</t>
  </si>
  <si>
    <t>ИТОГО за 1 квартал</t>
  </si>
  <si>
    <t>Апрель</t>
  </si>
  <si>
    <t>Урвачева Надежда Михайловна</t>
  </si>
  <si>
    <t>Бандурина Ирина Юрьевна</t>
  </si>
  <si>
    <t>Мухамедьянова Файруза Талиповна</t>
  </si>
  <si>
    <t>Титкова Наталья Владимировна</t>
  </si>
  <si>
    <t>Соловьев Юрий Викторович</t>
  </si>
  <si>
    <t>Имангулова Мавлия Таджибаевна</t>
  </si>
  <si>
    <t>Лазарев Сергей Петрович</t>
  </si>
  <si>
    <t>Полякова Галина Алексеевна</t>
  </si>
  <si>
    <t>Бастрикова Александра Васильевна</t>
  </si>
  <si>
    <t>Галонская Нина Евгеньевна</t>
  </si>
  <si>
    <t>Галонский Дмитрий Викторович</t>
  </si>
  <si>
    <t>Егорова Галина Степановна</t>
  </si>
  <si>
    <t>Май</t>
  </si>
  <si>
    <t>Шалапов Дарья Михайловна</t>
  </si>
  <si>
    <t>Борисов Алексей Петрович</t>
  </si>
  <si>
    <t>Лисовский Валерий Сергеевич</t>
  </si>
  <si>
    <t>Калганов Тимофей Андреевич</t>
  </si>
  <si>
    <t>Любимцева Надежда Вениаминовна</t>
  </si>
  <si>
    <t>Сафронов Михаил Константинович</t>
  </si>
  <si>
    <t>Голдырев Анатолий Иванович</t>
  </si>
  <si>
    <t>Каев Александр Викторович</t>
  </si>
  <si>
    <t>Дильмухаметов Ришат Рашитович</t>
  </si>
  <si>
    <t>Галкин Вячеслав Петрович</t>
  </si>
  <si>
    <t>Естехина Татьяна Юрьевна</t>
  </si>
  <si>
    <t>Июнь</t>
  </si>
  <si>
    <t>Ишмуратов Рафкат Хажиаметович</t>
  </si>
  <si>
    <t>Пичугова Алена Валерьевна</t>
  </si>
  <si>
    <t>Даутова Елена Андреевна</t>
  </si>
  <si>
    <t xml:space="preserve">Каримов Марс Хабирьянович </t>
  </si>
  <si>
    <t>Печерских Екатерина Александровна</t>
  </si>
  <si>
    <t>Физические лица</t>
  </si>
  <si>
    <t xml:space="preserve">Реестр № ___ </t>
  </si>
  <si>
    <t>На сумму -</t>
  </si>
  <si>
    <t xml:space="preserve"> НДФЛ - </t>
  </si>
  <si>
    <t xml:space="preserve">Реестр №102 </t>
  </si>
  <si>
    <t xml:space="preserve">К выплате </t>
  </si>
  <si>
    <t>НДФЛ</t>
  </si>
  <si>
    <t>Страховые взносы в ПФР</t>
  </si>
  <si>
    <t>Страховые взносы в ФОМС</t>
  </si>
  <si>
    <t>Страховые взносы в ОСС</t>
  </si>
  <si>
    <t>Страховые взносы в НСиПЗ</t>
  </si>
  <si>
    <t>ИТОГО</t>
  </si>
  <si>
    <t>МАТЕРИАЛЬНАЯ ПОМОЩЬ ЗА  2020 ГОД</t>
  </si>
  <si>
    <t>Черкасова Людмила Васильевна</t>
  </si>
  <si>
    <t xml:space="preserve">ИТОГО за 2 квартал </t>
  </si>
</sst>
</file>

<file path=xl/styles.xml><?xml version="1.0" encoding="utf-8"?>
<styleSheet xmlns="http://schemas.openxmlformats.org/spreadsheetml/2006/main">
  <numFmts count="2">
    <numFmt numFmtId="164" formatCode="#,##0\ _₽"/>
    <numFmt numFmtId="165" formatCode="#,##0.00\ _₽"/>
  </numFmts>
  <fonts count="17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 applyAlignment="1" applyProtection="1">
      <alignment horizontal="center" vertical="center" wrapText="1" readingOrder="1"/>
      <protection locked="0"/>
    </xf>
    <xf numFmtId="0" fontId="3" fillId="0" borderId="2" xfId="0" applyFont="1" applyBorder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/>
    <xf numFmtId="14" fontId="7" fillId="0" borderId="2" xfId="0" applyNumberFormat="1" applyFont="1" applyBorder="1"/>
    <xf numFmtId="0" fontId="7" fillId="0" borderId="2" xfId="0" applyFont="1" applyBorder="1" applyAlignment="1">
      <alignment horizontal="center" vertical="center"/>
    </xf>
    <xf numFmtId="14" fontId="7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 wrapText="1" readingOrder="1"/>
      <protection locked="0"/>
    </xf>
    <xf numFmtId="0" fontId="2" fillId="0" borderId="0" xfId="0" applyFont="1" applyAlignment="1" applyProtection="1">
      <alignment horizontal="center" vertical="center" wrapText="1" readingOrder="1"/>
      <protection locked="0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 readingOrder="1"/>
      <protection locked="0"/>
    </xf>
    <xf numFmtId="0" fontId="5" fillId="2" borderId="2" xfId="0" applyFont="1" applyFill="1" applyBorder="1" applyAlignment="1" applyProtection="1">
      <alignment horizontal="left" vertical="center" wrapText="1" readingOrder="1"/>
      <protection locked="0"/>
    </xf>
    <xf numFmtId="0" fontId="10" fillId="0" borderId="2" xfId="0" applyFont="1" applyBorder="1"/>
    <xf numFmtId="14" fontId="10" fillId="0" borderId="2" xfId="0" applyNumberFormat="1" applyFont="1" applyBorder="1" applyAlignment="1">
      <alignment horizontal="center" readingOrder="1"/>
    </xf>
    <xf numFmtId="0" fontId="10" fillId="0" borderId="2" xfId="0" applyFont="1" applyBorder="1" applyAlignment="1">
      <alignment horizontal="center"/>
    </xf>
    <xf numFmtId="0" fontId="7" fillId="2" borderId="0" xfId="0" applyFont="1" applyFill="1"/>
    <xf numFmtId="0" fontId="3" fillId="0" borderId="2" xfId="0" applyFont="1" applyFill="1" applyBorder="1" applyAlignment="1">
      <alignment horizontal="center"/>
    </xf>
    <xf numFmtId="14" fontId="3" fillId="0" borderId="2" xfId="0" applyNumberFormat="1" applyFont="1" applyBorder="1" applyAlignment="1">
      <alignment horizontal="center"/>
    </xf>
    <xf numFmtId="0" fontId="3" fillId="0" borderId="0" xfId="0" applyFont="1"/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14" fontId="3" fillId="2" borderId="2" xfId="0" applyNumberFormat="1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/>
    <xf numFmtId="164" fontId="11" fillId="3" borderId="2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2" xfId="0" applyFont="1" applyFill="1" applyBorder="1"/>
    <xf numFmtId="0" fontId="11" fillId="0" borderId="2" xfId="0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1" fontId="11" fillId="0" borderId="2" xfId="0" applyNumberFormat="1" applyFont="1" applyBorder="1" applyAlignment="1">
      <alignment horizontal="center"/>
    </xf>
    <xf numFmtId="0" fontId="11" fillId="2" borderId="2" xfId="0" applyFont="1" applyFill="1" applyBorder="1"/>
    <xf numFmtId="1" fontId="11" fillId="2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7" fillId="0" borderId="2" xfId="0" applyFont="1" applyBorder="1" applyAlignment="1">
      <alignment vertical="center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0" fontId="13" fillId="0" borderId="0" xfId="0" applyFont="1" applyBorder="1" applyAlignment="1" applyProtection="1">
      <alignment vertical="center" wrapText="1" readingOrder="1"/>
      <protection locked="0"/>
    </xf>
    <xf numFmtId="0" fontId="7" fillId="0" borderId="2" xfId="0" applyFont="1" applyBorder="1" applyAlignment="1">
      <alignment horizontal="left" vertical="center" readingOrder="1"/>
    </xf>
    <xf numFmtId="164" fontId="12" fillId="0" borderId="2" xfId="0" applyNumberFormat="1" applyFont="1" applyBorder="1" applyAlignment="1">
      <alignment horizontal="right" vertical="center"/>
    </xf>
    <xf numFmtId="0" fontId="14" fillId="0" borderId="0" xfId="0" applyFont="1" applyBorder="1"/>
    <xf numFmtId="0" fontId="7" fillId="0" borderId="2" xfId="0" applyFont="1" applyFill="1" applyBorder="1" applyAlignment="1">
      <alignment horizontal="left" vertical="center" readingOrder="1"/>
    </xf>
    <xf numFmtId="0" fontId="14" fillId="0" borderId="0" xfId="0" applyFont="1"/>
    <xf numFmtId="0" fontId="15" fillId="0" borderId="0" xfId="0" applyFont="1" applyAlignment="1">
      <alignment vertical="center"/>
    </xf>
    <xf numFmtId="0" fontId="3" fillId="0" borderId="4" xfId="0" applyFont="1" applyBorder="1"/>
    <xf numFmtId="14" fontId="3" fillId="0" borderId="4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7" fillId="0" borderId="6" xfId="0" applyFont="1" applyBorder="1" applyAlignment="1">
      <alignment horizontal="right" vertical="center"/>
    </xf>
    <xf numFmtId="165" fontId="7" fillId="0" borderId="2" xfId="0" applyNumberFormat="1" applyFont="1" applyBorder="1" applyAlignment="1">
      <alignment vertical="center"/>
    </xf>
    <xf numFmtId="165" fontId="16" fillId="0" borderId="2" xfId="0" applyNumberFormat="1" applyFont="1" applyBorder="1"/>
    <xf numFmtId="164" fontId="11" fillId="0" borderId="2" xfId="0" applyNumberFormat="1" applyFont="1" applyBorder="1" applyAlignment="1">
      <alignment horizontal="center"/>
    </xf>
    <xf numFmtId="165" fontId="11" fillId="0" borderId="2" xfId="0" applyNumberFormat="1" applyFont="1" applyBorder="1" applyAlignment="1">
      <alignment horizontal="right" vertical="center"/>
    </xf>
    <xf numFmtId="164" fontId="11" fillId="0" borderId="2" xfId="0" applyNumberFormat="1" applyFont="1" applyBorder="1" applyAlignment="1">
      <alignment horizontal="right" vertical="center"/>
    </xf>
    <xf numFmtId="164" fontId="3" fillId="0" borderId="2" xfId="0" applyNumberFormat="1" applyFont="1" applyFill="1" applyBorder="1" applyAlignment="1">
      <alignment horizontal="center"/>
    </xf>
    <xf numFmtId="0" fontId="7" fillId="0" borderId="3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2" fillId="0" borderId="1" xfId="0" applyFont="1" applyBorder="1" applyAlignment="1" applyProtection="1">
      <alignment horizontal="center" vertical="center" wrapText="1" readingOrder="1"/>
      <protection locked="0"/>
    </xf>
    <xf numFmtId="0" fontId="6" fillId="0" borderId="3" xfId="0" applyFont="1" applyBorder="1" applyAlignment="1" applyProtection="1">
      <alignment horizontal="center" vertical="center" wrapText="1" readingOrder="1"/>
      <protection locked="0"/>
    </xf>
    <xf numFmtId="0" fontId="6" fillId="0" borderId="4" xfId="0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center" vertical="center" wrapText="1" readingOrder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workbookViewId="0">
      <selection activeCell="B26" sqref="B26"/>
    </sheetView>
  </sheetViews>
  <sheetFormatPr defaultRowHeight="15"/>
  <cols>
    <col min="1" max="1" width="4.140625" style="11" customWidth="1"/>
    <col min="2" max="2" width="36.5703125" customWidth="1"/>
    <col min="3" max="3" width="13.85546875" customWidth="1"/>
    <col min="4" max="6" width="11.85546875" customWidth="1"/>
  </cols>
  <sheetData>
    <row r="1" spans="1:6" ht="20.25">
      <c r="A1" s="64" t="s">
        <v>0</v>
      </c>
      <c r="B1" s="64"/>
      <c r="C1" s="64"/>
      <c r="D1" s="64"/>
      <c r="E1" s="64"/>
      <c r="F1" s="64"/>
    </row>
    <row r="2" spans="1:6" ht="20.25">
      <c r="A2" s="64" t="s">
        <v>1</v>
      </c>
      <c r="B2" s="64"/>
      <c r="C2" s="64"/>
      <c r="D2" s="64"/>
      <c r="E2" s="64"/>
      <c r="F2" s="64"/>
    </row>
    <row r="3" spans="1:6" ht="20.25">
      <c r="A3" s="65" t="s">
        <v>2</v>
      </c>
      <c r="B3" s="65"/>
      <c r="C3" s="65"/>
      <c r="D3" s="65"/>
      <c r="E3" s="65"/>
      <c r="F3" s="65"/>
    </row>
    <row r="4" spans="1:6" ht="20.25">
      <c r="A4" s="12"/>
      <c r="B4" s="1"/>
      <c r="C4" s="1"/>
      <c r="D4" s="1"/>
      <c r="E4" s="1"/>
      <c r="F4" s="1"/>
    </row>
    <row r="5" spans="1:6" ht="49.5" customHeight="1">
      <c r="A5" s="9"/>
      <c r="B5" s="3" t="s">
        <v>3</v>
      </c>
      <c r="C5" s="3" t="s">
        <v>4</v>
      </c>
      <c r="D5" s="3" t="s">
        <v>5</v>
      </c>
      <c r="E5" s="3" t="s">
        <v>6</v>
      </c>
      <c r="F5" s="4" t="s">
        <v>7</v>
      </c>
    </row>
    <row r="6" spans="1:6" ht="24.75" customHeight="1">
      <c r="A6" s="9"/>
      <c r="B6" s="66" t="s">
        <v>8</v>
      </c>
      <c r="C6" s="67"/>
      <c r="D6" s="67"/>
      <c r="E6" s="67"/>
      <c r="F6" s="68"/>
    </row>
    <row r="7" spans="1:6" ht="15.75">
      <c r="A7" s="10">
        <v>1</v>
      </c>
      <c r="B7" s="5" t="s">
        <v>9</v>
      </c>
      <c r="C7" s="8">
        <v>23791</v>
      </c>
      <c r="D7" s="7">
        <v>1150</v>
      </c>
      <c r="E7" s="7">
        <v>150</v>
      </c>
      <c r="F7" s="7">
        <v>1000</v>
      </c>
    </row>
    <row r="8" spans="1:6" ht="15.75">
      <c r="A8" s="10">
        <v>2</v>
      </c>
      <c r="B8" s="5" t="s">
        <v>10</v>
      </c>
      <c r="C8" s="8">
        <v>25340</v>
      </c>
      <c r="D8" s="7">
        <v>1150</v>
      </c>
      <c r="E8" s="7">
        <v>150</v>
      </c>
      <c r="F8" s="7">
        <f t="shared" ref="F8:F17" si="0">D8-E8</f>
        <v>1000</v>
      </c>
    </row>
    <row r="9" spans="1:6" ht="15.75">
      <c r="A9" s="10">
        <v>3</v>
      </c>
      <c r="B9" s="5" t="s">
        <v>11</v>
      </c>
      <c r="C9" s="8">
        <v>22242</v>
      </c>
      <c r="D9" s="7">
        <v>1150</v>
      </c>
      <c r="E9" s="7">
        <v>150</v>
      </c>
      <c r="F9" s="7">
        <f t="shared" si="0"/>
        <v>1000</v>
      </c>
    </row>
    <row r="10" spans="1:6" ht="15.75">
      <c r="A10" s="10">
        <v>4</v>
      </c>
      <c r="B10" s="5" t="s">
        <v>12</v>
      </c>
      <c r="C10" s="8">
        <v>32154</v>
      </c>
      <c r="D10" s="7">
        <v>1150</v>
      </c>
      <c r="E10" s="7">
        <v>150</v>
      </c>
      <c r="F10" s="7">
        <f t="shared" si="0"/>
        <v>1000</v>
      </c>
    </row>
    <row r="11" spans="1:6" ht="15.75">
      <c r="A11" s="10">
        <v>5</v>
      </c>
      <c r="B11" s="5" t="s">
        <v>13</v>
      </c>
      <c r="C11" s="8">
        <v>26938</v>
      </c>
      <c r="D11" s="7">
        <v>1150</v>
      </c>
      <c r="E11" s="7">
        <v>150</v>
      </c>
      <c r="F11" s="7">
        <f t="shared" si="0"/>
        <v>1000</v>
      </c>
    </row>
    <row r="12" spans="1:6" ht="15.75">
      <c r="A12" s="10">
        <v>6</v>
      </c>
      <c r="B12" s="5" t="s">
        <v>14</v>
      </c>
      <c r="C12" s="8">
        <v>24301</v>
      </c>
      <c r="D12" s="7">
        <v>1150</v>
      </c>
      <c r="E12" s="7">
        <v>150</v>
      </c>
      <c r="F12" s="7">
        <f t="shared" si="0"/>
        <v>1000</v>
      </c>
    </row>
    <row r="13" spans="1:6" ht="15.75">
      <c r="A13" s="10">
        <v>7</v>
      </c>
      <c r="B13" s="5" t="s">
        <v>15</v>
      </c>
      <c r="C13" s="8">
        <v>27554</v>
      </c>
      <c r="D13" s="7">
        <v>1150</v>
      </c>
      <c r="E13" s="7">
        <v>150</v>
      </c>
      <c r="F13" s="7">
        <f t="shared" si="0"/>
        <v>1000</v>
      </c>
    </row>
    <row r="14" spans="1:6" ht="15.75">
      <c r="A14" s="10">
        <v>8</v>
      </c>
      <c r="B14" s="5" t="s">
        <v>16</v>
      </c>
      <c r="C14" s="8">
        <v>26085</v>
      </c>
      <c r="D14" s="7">
        <v>1150</v>
      </c>
      <c r="E14" s="7">
        <v>150</v>
      </c>
      <c r="F14" s="7">
        <f t="shared" si="0"/>
        <v>1000</v>
      </c>
    </row>
    <row r="15" spans="1:6" ht="15.75">
      <c r="A15" s="10">
        <v>9</v>
      </c>
      <c r="B15" s="5" t="s">
        <v>17</v>
      </c>
      <c r="C15" s="8">
        <v>27755</v>
      </c>
      <c r="D15" s="7">
        <v>1150</v>
      </c>
      <c r="E15" s="7">
        <v>150</v>
      </c>
      <c r="F15" s="7">
        <f t="shared" si="0"/>
        <v>1000</v>
      </c>
    </row>
    <row r="16" spans="1:6" ht="24.75" customHeight="1">
      <c r="A16" s="10"/>
      <c r="B16" s="69" t="s">
        <v>18</v>
      </c>
      <c r="C16" s="70"/>
      <c r="D16" s="70"/>
      <c r="E16" s="70"/>
      <c r="F16" s="71"/>
    </row>
    <row r="17" spans="1:6" ht="15.75">
      <c r="A17" s="10">
        <v>10</v>
      </c>
      <c r="B17" s="5" t="s">
        <v>19</v>
      </c>
      <c r="C17" s="6">
        <v>27495</v>
      </c>
      <c r="D17" s="7">
        <v>1150</v>
      </c>
      <c r="E17" s="7">
        <v>150</v>
      </c>
      <c r="F17" s="7">
        <f t="shared" si="0"/>
        <v>1000</v>
      </c>
    </row>
    <row r="18" spans="1:6" ht="15.75">
      <c r="A18" s="10">
        <v>11</v>
      </c>
      <c r="B18" s="5"/>
      <c r="C18" s="5"/>
      <c r="D18" s="7"/>
      <c r="E18" s="7"/>
      <c r="F18" s="7"/>
    </row>
    <row r="19" spans="1:6" ht="15.75">
      <c r="A19" s="10">
        <v>12</v>
      </c>
      <c r="B19" s="5"/>
      <c r="C19" s="5"/>
      <c r="D19" s="7"/>
      <c r="E19" s="7"/>
      <c r="F19" s="7"/>
    </row>
    <row r="20" spans="1:6" ht="15.75">
      <c r="A20" s="10">
        <v>13</v>
      </c>
      <c r="B20" s="5"/>
      <c r="C20" s="5"/>
      <c r="D20" s="7"/>
      <c r="E20" s="7"/>
      <c r="F20" s="7"/>
    </row>
    <row r="21" spans="1:6" ht="15.75">
      <c r="A21" s="10">
        <v>14</v>
      </c>
      <c r="B21" s="5"/>
      <c r="C21" s="5"/>
      <c r="D21" s="7"/>
      <c r="E21" s="7"/>
      <c r="F21" s="7"/>
    </row>
    <row r="22" spans="1:6" ht="15.75">
      <c r="A22" s="10">
        <v>15</v>
      </c>
      <c r="B22" s="5"/>
      <c r="C22" s="5"/>
      <c r="D22" s="7"/>
      <c r="E22" s="7"/>
      <c r="F22" s="7"/>
    </row>
    <row r="23" spans="1:6" ht="15.75">
      <c r="A23" s="10">
        <v>16</v>
      </c>
      <c r="B23" s="5"/>
      <c r="C23" s="5"/>
      <c r="D23" s="7"/>
      <c r="E23" s="7"/>
      <c r="F23" s="7"/>
    </row>
    <row r="24" spans="1:6" ht="15.75">
      <c r="A24" s="10">
        <v>17</v>
      </c>
      <c r="B24" s="5"/>
      <c r="C24" s="5"/>
      <c r="D24" s="7"/>
      <c r="E24" s="7"/>
      <c r="F24" s="7"/>
    </row>
    <row r="25" spans="1:6" ht="15.75">
      <c r="A25" s="61" t="s">
        <v>20</v>
      </c>
      <c r="B25" s="62"/>
      <c r="C25" s="63"/>
      <c r="D25" s="7">
        <f>SUM(D7:D24)</f>
        <v>11500</v>
      </c>
      <c r="E25" s="7">
        <f t="shared" ref="E25:F25" si="1">SUM(E7:E24)</f>
        <v>1500</v>
      </c>
      <c r="F25" s="7">
        <f t="shared" si="1"/>
        <v>10000</v>
      </c>
    </row>
  </sheetData>
  <mergeCells count="6">
    <mergeCell ref="A25:C25"/>
    <mergeCell ref="A1:F1"/>
    <mergeCell ref="A2:F2"/>
    <mergeCell ref="A3:F3"/>
    <mergeCell ref="B6:F6"/>
    <mergeCell ref="B16:F16"/>
  </mergeCells>
  <pageMargins left="0.51181102362204722" right="0.31496062992125984" top="0.74803149606299213" bottom="0.55118110236220474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06"/>
  <sheetViews>
    <sheetView tabSelected="1" topLeftCell="A78" workbookViewId="0">
      <selection activeCell="K112" sqref="K112"/>
    </sheetView>
  </sheetViews>
  <sheetFormatPr defaultRowHeight="15"/>
  <cols>
    <col min="1" max="1" width="5.85546875" customWidth="1"/>
    <col min="2" max="2" width="38.28515625" customWidth="1"/>
    <col min="3" max="3" width="15.7109375" customWidth="1"/>
    <col min="4" max="4" width="14.140625" customWidth="1"/>
    <col min="5" max="5" width="12.28515625" customWidth="1"/>
    <col min="6" max="6" width="11.85546875" customWidth="1"/>
    <col min="7" max="7" width="13" customWidth="1"/>
  </cols>
  <sheetData>
    <row r="1" spans="1:7" ht="20.25">
      <c r="A1" s="64" t="s">
        <v>0</v>
      </c>
      <c r="B1" s="64"/>
      <c r="C1" s="64"/>
      <c r="D1" s="64"/>
      <c r="E1" s="64"/>
      <c r="F1" s="64"/>
      <c r="G1" s="64"/>
    </row>
    <row r="2" spans="1:7" ht="20.25">
      <c r="A2" s="64" t="s">
        <v>1</v>
      </c>
      <c r="B2" s="72"/>
      <c r="C2" s="72"/>
      <c r="D2" s="72"/>
      <c r="E2" s="72"/>
      <c r="F2" s="72"/>
      <c r="G2" s="72"/>
    </row>
    <row r="3" spans="1:7" ht="20.25">
      <c r="A3" s="73" t="s">
        <v>114</v>
      </c>
      <c r="B3" s="73"/>
      <c r="C3" s="73"/>
      <c r="D3" s="73"/>
      <c r="E3" s="73"/>
      <c r="F3" s="73"/>
      <c r="G3" s="73"/>
    </row>
    <row r="4" spans="1:7" ht="12" customHeight="1">
      <c r="A4" s="13"/>
      <c r="B4" s="13"/>
      <c r="C4" s="13"/>
      <c r="D4" s="13"/>
      <c r="E4" s="13"/>
      <c r="F4" s="13"/>
      <c r="G4" s="13"/>
    </row>
    <row r="5" spans="1:7" ht="18" hidden="1" customHeight="1">
      <c r="A5" s="13"/>
    </row>
    <row r="6" spans="1:7" ht="61.5" customHeight="1">
      <c r="A6" s="2"/>
      <c r="B6" s="3" t="s">
        <v>3</v>
      </c>
      <c r="C6" s="3" t="s">
        <v>4</v>
      </c>
      <c r="D6" s="3" t="s">
        <v>5</v>
      </c>
      <c r="E6" s="3" t="s">
        <v>6</v>
      </c>
      <c r="F6" s="14" t="s">
        <v>21</v>
      </c>
      <c r="G6" s="4" t="s">
        <v>7</v>
      </c>
    </row>
    <row r="7" spans="1:7" ht="21.75" customHeight="1">
      <c r="A7" s="2"/>
      <c r="B7" s="66" t="s">
        <v>8</v>
      </c>
      <c r="C7" s="67"/>
      <c r="D7" s="67"/>
      <c r="E7" s="67"/>
      <c r="F7" s="67"/>
      <c r="G7" s="68"/>
    </row>
    <row r="8" spans="1:7" ht="21" customHeight="1">
      <c r="A8" s="15"/>
      <c r="B8" s="16" t="s">
        <v>22</v>
      </c>
      <c r="C8" s="15"/>
      <c r="D8" s="15"/>
      <c r="E8" s="15"/>
      <c r="F8" s="15"/>
      <c r="G8" s="15"/>
    </row>
    <row r="9" spans="1:7" ht="21" customHeight="1">
      <c r="A9" s="9">
        <v>1</v>
      </c>
      <c r="B9" s="17" t="s">
        <v>23</v>
      </c>
      <c r="C9" s="18">
        <v>23582</v>
      </c>
      <c r="D9" s="19">
        <v>5747</v>
      </c>
      <c r="E9" s="19">
        <v>747</v>
      </c>
      <c r="F9" s="19"/>
      <c r="G9" s="19">
        <f>D9-E9</f>
        <v>5000</v>
      </c>
    </row>
    <row r="10" spans="1:7" ht="21" customHeight="1">
      <c r="A10" s="9">
        <v>2</v>
      </c>
      <c r="B10" s="17" t="s">
        <v>24</v>
      </c>
      <c r="C10" s="18">
        <v>19484</v>
      </c>
      <c r="D10" s="19">
        <v>5747</v>
      </c>
      <c r="E10" s="19">
        <v>747</v>
      </c>
      <c r="F10" s="19"/>
      <c r="G10" s="19">
        <f t="shared" ref="G10:G27" si="0">D10-E10</f>
        <v>5000</v>
      </c>
    </row>
    <row r="11" spans="1:7" ht="21" customHeight="1">
      <c r="A11" s="9">
        <v>3</v>
      </c>
      <c r="B11" s="17" t="s">
        <v>25</v>
      </c>
      <c r="C11" s="18">
        <v>18575</v>
      </c>
      <c r="D11" s="19">
        <v>5747</v>
      </c>
      <c r="E11" s="19">
        <v>747</v>
      </c>
      <c r="F11" s="19"/>
      <c r="G11" s="19">
        <f t="shared" si="0"/>
        <v>5000</v>
      </c>
    </row>
    <row r="12" spans="1:7" ht="21" customHeight="1">
      <c r="A12" s="9">
        <v>4</v>
      </c>
      <c r="B12" s="17" t="s">
        <v>26</v>
      </c>
      <c r="C12" s="18">
        <v>26176</v>
      </c>
      <c r="D12" s="19">
        <v>5747</v>
      </c>
      <c r="E12" s="19">
        <v>747</v>
      </c>
      <c r="F12" s="19"/>
      <c r="G12" s="19">
        <f t="shared" si="0"/>
        <v>5000</v>
      </c>
    </row>
    <row r="13" spans="1:7" ht="21" customHeight="1">
      <c r="A13" s="9">
        <v>5</v>
      </c>
      <c r="B13" s="17" t="s">
        <v>27</v>
      </c>
      <c r="C13" s="18">
        <v>29864</v>
      </c>
      <c r="D13" s="19">
        <v>6896</v>
      </c>
      <c r="E13" s="19">
        <v>896</v>
      </c>
      <c r="F13" s="19"/>
      <c r="G13" s="19">
        <f t="shared" si="0"/>
        <v>6000</v>
      </c>
    </row>
    <row r="14" spans="1:7" ht="21" customHeight="1">
      <c r="A14" s="9">
        <v>6</v>
      </c>
      <c r="B14" s="17" t="s">
        <v>28</v>
      </c>
      <c r="C14" s="18">
        <v>34254</v>
      </c>
      <c r="D14" s="19">
        <v>3448</v>
      </c>
      <c r="E14" s="19">
        <v>448</v>
      </c>
      <c r="F14" s="19"/>
      <c r="G14" s="19">
        <f t="shared" si="0"/>
        <v>3000</v>
      </c>
    </row>
    <row r="15" spans="1:7" ht="21" customHeight="1">
      <c r="A15" s="9">
        <v>7</v>
      </c>
      <c r="B15" s="17" t="s">
        <v>29</v>
      </c>
      <c r="C15" s="18">
        <v>29499</v>
      </c>
      <c r="D15" s="19">
        <v>6896</v>
      </c>
      <c r="E15" s="19">
        <v>896</v>
      </c>
      <c r="F15" s="19"/>
      <c r="G15" s="19">
        <f t="shared" si="0"/>
        <v>6000</v>
      </c>
    </row>
    <row r="16" spans="1:7" ht="21" customHeight="1">
      <c r="A16" s="9">
        <v>8</v>
      </c>
      <c r="B16" s="17" t="s">
        <v>30</v>
      </c>
      <c r="C16" s="18">
        <v>17706</v>
      </c>
      <c r="D16" s="19">
        <v>3449</v>
      </c>
      <c r="E16" s="19">
        <v>448</v>
      </c>
      <c r="F16" s="19"/>
      <c r="G16" s="19">
        <f t="shared" si="0"/>
        <v>3001</v>
      </c>
    </row>
    <row r="17" spans="1:7" ht="21" customHeight="1">
      <c r="A17" s="9">
        <v>9</v>
      </c>
      <c r="B17" s="17" t="s">
        <v>31</v>
      </c>
      <c r="C17" s="18">
        <v>22279</v>
      </c>
      <c r="D17" s="19">
        <v>3449</v>
      </c>
      <c r="E17" s="19">
        <v>448</v>
      </c>
      <c r="F17" s="19"/>
      <c r="G17" s="19">
        <f t="shared" si="0"/>
        <v>3001</v>
      </c>
    </row>
    <row r="18" spans="1:7" ht="21" customHeight="1">
      <c r="A18" s="9">
        <v>10</v>
      </c>
      <c r="B18" s="17" t="s">
        <v>32</v>
      </c>
      <c r="C18" s="18">
        <v>24310</v>
      </c>
      <c r="D18" s="19">
        <v>5747</v>
      </c>
      <c r="E18" s="19">
        <v>747</v>
      </c>
      <c r="F18" s="19"/>
      <c r="G18" s="19">
        <f t="shared" si="0"/>
        <v>5000</v>
      </c>
    </row>
    <row r="19" spans="1:7" ht="21" customHeight="1">
      <c r="A19" s="9">
        <v>11</v>
      </c>
      <c r="B19" s="17" t="s">
        <v>33</v>
      </c>
      <c r="C19" s="18">
        <v>18872</v>
      </c>
      <c r="D19" s="19">
        <v>5747</v>
      </c>
      <c r="E19" s="19">
        <v>747</v>
      </c>
      <c r="F19" s="19"/>
      <c r="G19" s="19">
        <f t="shared" si="0"/>
        <v>5000</v>
      </c>
    </row>
    <row r="20" spans="1:7" ht="21" customHeight="1">
      <c r="A20" s="9">
        <v>12</v>
      </c>
      <c r="B20" s="17" t="s">
        <v>34</v>
      </c>
      <c r="C20" s="18">
        <v>21232</v>
      </c>
      <c r="D20" s="19">
        <v>5747</v>
      </c>
      <c r="E20" s="19">
        <v>747</v>
      </c>
      <c r="F20" s="19"/>
      <c r="G20" s="19">
        <f t="shared" si="0"/>
        <v>5000</v>
      </c>
    </row>
    <row r="21" spans="1:7" ht="21" customHeight="1">
      <c r="A21" s="9">
        <v>13</v>
      </c>
      <c r="B21" s="17" t="s">
        <v>35</v>
      </c>
      <c r="C21" s="18">
        <v>29124</v>
      </c>
      <c r="D21" s="19">
        <v>5747</v>
      </c>
      <c r="E21" s="19">
        <v>747</v>
      </c>
      <c r="F21" s="19"/>
      <c r="G21" s="19">
        <f t="shared" si="0"/>
        <v>5000</v>
      </c>
    </row>
    <row r="22" spans="1:7" ht="21" customHeight="1">
      <c r="A22" s="9">
        <v>14</v>
      </c>
      <c r="B22" s="17" t="s">
        <v>36</v>
      </c>
      <c r="C22" s="18">
        <v>32634</v>
      </c>
      <c r="D22" s="19">
        <v>6897</v>
      </c>
      <c r="E22" s="19">
        <v>897</v>
      </c>
      <c r="F22" s="19"/>
      <c r="G22" s="19">
        <f t="shared" si="0"/>
        <v>6000</v>
      </c>
    </row>
    <row r="23" spans="1:7" ht="21" customHeight="1">
      <c r="A23" s="9">
        <v>15</v>
      </c>
      <c r="B23" s="17" t="s">
        <v>37</v>
      </c>
      <c r="C23" s="18">
        <v>26983</v>
      </c>
      <c r="D23" s="19">
        <v>5747</v>
      </c>
      <c r="E23" s="19">
        <v>747</v>
      </c>
      <c r="F23" s="19"/>
      <c r="G23" s="19">
        <f t="shared" si="0"/>
        <v>5000</v>
      </c>
    </row>
    <row r="24" spans="1:7" ht="21" customHeight="1">
      <c r="A24" s="9">
        <v>16</v>
      </c>
      <c r="B24" s="17" t="s">
        <v>38</v>
      </c>
      <c r="C24" s="18">
        <v>36591</v>
      </c>
      <c r="D24" s="19">
        <v>5747</v>
      </c>
      <c r="E24" s="19">
        <v>747</v>
      </c>
      <c r="F24" s="19"/>
      <c r="G24" s="19">
        <f t="shared" si="0"/>
        <v>5000</v>
      </c>
    </row>
    <row r="25" spans="1:7" ht="21" customHeight="1">
      <c r="A25" s="9">
        <v>17</v>
      </c>
      <c r="B25" s="17" t="s">
        <v>39</v>
      </c>
      <c r="C25" s="18">
        <v>24035</v>
      </c>
      <c r="D25" s="19">
        <v>3448</v>
      </c>
      <c r="E25" s="19">
        <v>448</v>
      </c>
      <c r="F25" s="19"/>
      <c r="G25" s="19">
        <f t="shared" si="0"/>
        <v>3000</v>
      </c>
    </row>
    <row r="26" spans="1:7" ht="21" customHeight="1">
      <c r="A26" s="9">
        <v>18</v>
      </c>
      <c r="B26" s="17" t="s">
        <v>40</v>
      </c>
      <c r="C26" s="18">
        <v>17095</v>
      </c>
      <c r="D26" s="19">
        <v>5747</v>
      </c>
      <c r="E26" s="19">
        <v>747</v>
      </c>
      <c r="F26" s="19"/>
      <c r="G26" s="19">
        <f t="shared" si="0"/>
        <v>5000</v>
      </c>
    </row>
    <row r="27" spans="1:7" ht="21" customHeight="1">
      <c r="A27" s="9">
        <v>19</v>
      </c>
      <c r="B27" s="17" t="s">
        <v>41</v>
      </c>
      <c r="C27" s="18">
        <v>24019</v>
      </c>
      <c r="D27" s="19">
        <v>5747</v>
      </c>
      <c r="E27" s="19">
        <v>747</v>
      </c>
      <c r="F27" s="19"/>
      <c r="G27" s="19">
        <f t="shared" si="0"/>
        <v>5000</v>
      </c>
    </row>
    <row r="28" spans="1:7" ht="21" customHeight="1">
      <c r="B28" s="20" t="s">
        <v>42</v>
      </c>
    </row>
    <row r="29" spans="1:7" s="23" customFormat="1" ht="21" customHeight="1">
      <c r="A29" s="21">
        <v>20</v>
      </c>
      <c r="B29" s="2" t="s">
        <v>43</v>
      </c>
      <c r="C29" s="22">
        <v>23531</v>
      </c>
      <c r="D29" s="9">
        <v>5747</v>
      </c>
      <c r="E29" s="9">
        <v>747</v>
      </c>
      <c r="F29" s="9"/>
      <c r="G29" s="9">
        <f>D29-E29</f>
        <v>5000</v>
      </c>
    </row>
    <row r="30" spans="1:7" s="23" customFormat="1" ht="21" customHeight="1">
      <c r="A30" s="21">
        <v>21</v>
      </c>
      <c r="B30" s="2" t="s">
        <v>44</v>
      </c>
      <c r="C30" s="22">
        <v>20896</v>
      </c>
      <c r="D30" s="9">
        <v>5747</v>
      </c>
      <c r="E30" s="9">
        <v>747</v>
      </c>
      <c r="F30" s="9"/>
      <c r="G30" s="9">
        <f t="shared" ref="G30:G56" si="1">D30-E30</f>
        <v>5000</v>
      </c>
    </row>
    <row r="31" spans="1:7" s="23" customFormat="1" ht="21" customHeight="1">
      <c r="A31" s="21">
        <v>22</v>
      </c>
      <c r="B31" s="2" t="s">
        <v>45</v>
      </c>
      <c r="C31" s="22">
        <v>28569</v>
      </c>
      <c r="D31" s="9">
        <v>5747</v>
      </c>
      <c r="E31" s="9">
        <v>747</v>
      </c>
      <c r="F31" s="9"/>
      <c r="G31" s="9">
        <f t="shared" si="1"/>
        <v>5000</v>
      </c>
    </row>
    <row r="32" spans="1:7" s="23" customFormat="1" ht="21" customHeight="1">
      <c r="A32" s="21">
        <v>23</v>
      </c>
      <c r="B32" s="2" t="s">
        <v>46</v>
      </c>
      <c r="C32" s="22">
        <v>28621</v>
      </c>
      <c r="D32" s="9">
        <v>5747</v>
      </c>
      <c r="E32" s="9">
        <v>747</v>
      </c>
      <c r="F32" s="9"/>
      <c r="G32" s="9">
        <f t="shared" si="1"/>
        <v>5000</v>
      </c>
    </row>
    <row r="33" spans="1:7" s="23" customFormat="1" ht="21" customHeight="1">
      <c r="A33" s="21">
        <v>24</v>
      </c>
      <c r="B33" s="2" t="s">
        <v>47</v>
      </c>
      <c r="C33" s="22">
        <v>26626</v>
      </c>
      <c r="D33" s="9">
        <v>5747</v>
      </c>
      <c r="E33" s="9">
        <v>747</v>
      </c>
      <c r="F33" s="9"/>
      <c r="G33" s="9">
        <f t="shared" si="1"/>
        <v>5000</v>
      </c>
    </row>
    <row r="34" spans="1:7" s="23" customFormat="1" ht="21" customHeight="1">
      <c r="A34" s="21">
        <v>25</v>
      </c>
      <c r="B34" s="2" t="s">
        <v>48</v>
      </c>
      <c r="C34" s="22">
        <v>20038</v>
      </c>
      <c r="D34" s="9">
        <v>9196</v>
      </c>
      <c r="E34" s="9">
        <v>1195</v>
      </c>
      <c r="F34" s="9"/>
      <c r="G34" s="9">
        <f t="shared" si="1"/>
        <v>8001</v>
      </c>
    </row>
    <row r="35" spans="1:7" s="23" customFormat="1" ht="21" customHeight="1">
      <c r="A35" s="21">
        <v>26</v>
      </c>
      <c r="B35" s="2" t="s">
        <v>49</v>
      </c>
      <c r="C35" s="22">
        <v>17127</v>
      </c>
      <c r="D35" s="9">
        <v>6897</v>
      </c>
      <c r="E35" s="9">
        <v>897</v>
      </c>
      <c r="F35" s="9"/>
      <c r="G35" s="9">
        <f t="shared" si="1"/>
        <v>6000</v>
      </c>
    </row>
    <row r="36" spans="1:7" s="23" customFormat="1" ht="21" customHeight="1">
      <c r="A36" s="21">
        <v>27</v>
      </c>
      <c r="B36" s="2" t="s">
        <v>50</v>
      </c>
      <c r="C36" s="22">
        <v>18725</v>
      </c>
      <c r="D36" s="9">
        <v>6897</v>
      </c>
      <c r="E36" s="9">
        <v>897</v>
      </c>
      <c r="F36" s="9"/>
      <c r="G36" s="9">
        <f t="shared" si="1"/>
        <v>6000</v>
      </c>
    </row>
    <row r="37" spans="1:7" s="23" customFormat="1" ht="21" customHeight="1">
      <c r="A37" s="21">
        <v>28</v>
      </c>
      <c r="B37" s="2" t="s">
        <v>51</v>
      </c>
      <c r="C37" s="22">
        <v>20346</v>
      </c>
      <c r="D37" s="9">
        <v>6897</v>
      </c>
      <c r="E37" s="9">
        <v>897</v>
      </c>
      <c r="F37" s="9"/>
      <c r="G37" s="9">
        <f t="shared" si="1"/>
        <v>6000</v>
      </c>
    </row>
    <row r="38" spans="1:7" s="23" customFormat="1" ht="21" customHeight="1">
      <c r="A38" s="21">
        <v>29</v>
      </c>
      <c r="B38" s="2" t="s">
        <v>52</v>
      </c>
      <c r="C38" s="22">
        <v>29642</v>
      </c>
      <c r="D38" s="9">
        <v>5747</v>
      </c>
      <c r="E38" s="9">
        <v>747</v>
      </c>
      <c r="F38" s="9"/>
      <c r="G38" s="9">
        <f t="shared" si="1"/>
        <v>5000</v>
      </c>
    </row>
    <row r="39" spans="1:7" s="23" customFormat="1" ht="21" customHeight="1">
      <c r="A39" s="21">
        <v>30</v>
      </c>
      <c r="B39" s="2" t="s">
        <v>115</v>
      </c>
      <c r="C39" s="22">
        <v>25538</v>
      </c>
      <c r="D39" s="9">
        <v>22990</v>
      </c>
      <c r="E39" s="9">
        <v>0</v>
      </c>
      <c r="F39" s="9"/>
      <c r="G39" s="9">
        <f t="shared" si="1"/>
        <v>22990</v>
      </c>
    </row>
    <row r="40" spans="1:7" s="23" customFormat="1" ht="21" customHeight="1">
      <c r="A40" s="24"/>
      <c r="B40" s="25" t="s">
        <v>53</v>
      </c>
      <c r="C40" s="26"/>
      <c r="D40" s="24"/>
      <c r="E40" s="24"/>
      <c r="F40" s="24"/>
      <c r="G40" s="24">
        <f t="shared" si="1"/>
        <v>0</v>
      </c>
    </row>
    <row r="41" spans="1:7" s="23" customFormat="1" ht="21" customHeight="1">
      <c r="A41" s="21">
        <v>31</v>
      </c>
      <c r="B41" s="2" t="s">
        <v>54</v>
      </c>
      <c r="C41" s="22">
        <v>20317</v>
      </c>
      <c r="D41" s="9">
        <v>11495</v>
      </c>
      <c r="E41" s="9">
        <v>1494</v>
      </c>
      <c r="F41" s="9"/>
      <c r="G41" s="9">
        <f t="shared" si="1"/>
        <v>10001</v>
      </c>
    </row>
    <row r="42" spans="1:7" s="23" customFormat="1" ht="21" customHeight="1">
      <c r="A42" s="21">
        <v>32</v>
      </c>
      <c r="B42" s="2" t="s">
        <v>55</v>
      </c>
      <c r="C42" s="22">
        <v>30447</v>
      </c>
      <c r="D42" s="9">
        <v>4598</v>
      </c>
      <c r="E42" s="9">
        <v>598</v>
      </c>
      <c r="F42" s="9"/>
      <c r="G42" s="9">
        <f t="shared" si="1"/>
        <v>4000</v>
      </c>
    </row>
    <row r="43" spans="1:7" s="23" customFormat="1" ht="21" customHeight="1">
      <c r="A43" s="21">
        <v>33</v>
      </c>
      <c r="B43" s="2" t="s">
        <v>56</v>
      </c>
      <c r="C43" s="22">
        <v>29991</v>
      </c>
      <c r="D43" s="9">
        <v>4598</v>
      </c>
      <c r="E43" s="9">
        <v>598</v>
      </c>
      <c r="F43" s="9"/>
      <c r="G43" s="9">
        <f t="shared" si="1"/>
        <v>4000</v>
      </c>
    </row>
    <row r="44" spans="1:7" s="23" customFormat="1" ht="21" customHeight="1">
      <c r="A44" s="21">
        <v>34</v>
      </c>
      <c r="B44" s="2" t="s">
        <v>57</v>
      </c>
      <c r="C44" s="22">
        <v>23960</v>
      </c>
      <c r="D44" s="9">
        <v>9196</v>
      </c>
      <c r="E44" s="9">
        <v>1195</v>
      </c>
      <c r="F44" s="9"/>
      <c r="G44" s="9">
        <f t="shared" si="1"/>
        <v>8001</v>
      </c>
    </row>
    <row r="45" spans="1:7" s="23" customFormat="1" ht="21" customHeight="1">
      <c r="A45" s="21">
        <v>35</v>
      </c>
      <c r="B45" s="2" t="s">
        <v>58</v>
      </c>
      <c r="C45" s="22">
        <v>16392</v>
      </c>
      <c r="D45" s="9">
        <v>5747</v>
      </c>
      <c r="E45" s="9">
        <v>747</v>
      </c>
      <c r="F45" s="9"/>
      <c r="G45" s="9">
        <f t="shared" si="1"/>
        <v>5000</v>
      </c>
    </row>
    <row r="46" spans="1:7" s="23" customFormat="1" ht="21" customHeight="1">
      <c r="A46" s="21">
        <v>36</v>
      </c>
      <c r="B46" s="2" t="s">
        <v>59</v>
      </c>
      <c r="C46" s="22">
        <v>18454</v>
      </c>
      <c r="D46" s="9">
        <v>5747</v>
      </c>
      <c r="E46" s="9">
        <v>747</v>
      </c>
      <c r="F46" s="9"/>
      <c r="G46" s="9">
        <f t="shared" si="1"/>
        <v>5000</v>
      </c>
    </row>
    <row r="47" spans="1:7" s="23" customFormat="1" ht="21" customHeight="1">
      <c r="A47" s="21">
        <v>37</v>
      </c>
      <c r="B47" s="2" t="s">
        <v>60</v>
      </c>
      <c r="C47" s="22">
        <v>21673</v>
      </c>
      <c r="D47" s="9">
        <v>5747</v>
      </c>
      <c r="E47" s="9">
        <v>747</v>
      </c>
      <c r="F47" s="9"/>
      <c r="G47" s="9">
        <f t="shared" si="1"/>
        <v>5000</v>
      </c>
    </row>
    <row r="48" spans="1:7" s="23" customFormat="1" ht="21" customHeight="1">
      <c r="A48" s="21">
        <v>38</v>
      </c>
      <c r="B48" s="2" t="s">
        <v>61</v>
      </c>
      <c r="C48" s="22">
        <v>25045</v>
      </c>
      <c r="D48" s="9">
        <v>4598</v>
      </c>
      <c r="E48" s="9">
        <v>598</v>
      </c>
      <c r="F48" s="9"/>
      <c r="G48" s="9">
        <f t="shared" si="1"/>
        <v>4000</v>
      </c>
    </row>
    <row r="49" spans="1:7" s="23" customFormat="1" ht="21" customHeight="1">
      <c r="A49" s="21">
        <v>39</v>
      </c>
      <c r="B49" s="2" t="s">
        <v>62</v>
      </c>
      <c r="C49" s="22">
        <v>25290</v>
      </c>
      <c r="D49" s="9">
        <v>4598</v>
      </c>
      <c r="E49" s="9">
        <v>598</v>
      </c>
      <c r="F49" s="9"/>
      <c r="G49" s="9">
        <f t="shared" si="1"/>
        <v>4000</v>
      </c>
    </row>
    <row r="50" spans="1:7" s="23" customFormat="1" ht="21" customHeight="1">
      <c r="A50" s="21">
        <v>40</v>
      </c>
      <c r="B50" s="2" t="s">
        <v>63</v>
      </c>
      <c r="C50" s="22">
        <v>25345</v>
      </c>
      <c r="D50" s="9">
        <v>4598</v>
      </c>
      <c r="E50" s="9">
        <v>598</v>
      </c>
      <c r="F50" s="9"/>
      <c r="G50" s="9">
        <f t="shared" si="1"/>
        <v>4000</v>
      </c>
    </row>
    <row r="51" spans="1:7" s="23" customFormat="1" ht="21" customHeight="1">
      <c r="A51" s="21">
        <v>41</v>
      </c>
      <c r="B51" s="2" t="s">
        <v>64</v>
      </c>
      <c r="C51" s="22">
        <v>28114</v>
      </c>
      <c r="D51" s="9">
        <v>4598</v>
      </c>
      <c r="E51" s="9">
        <v>598</v>
      </c>
      <c r="F51" s="9"/>
      <c r="G51" s="9">
        <f t="shared" si="1"/>
        <v>4000</v>
      </c>
    </row>
    <row r="52" spans="1:7" s="23" customFormat="1" ht="21" customHeight="1">
      <c r="A52" s="21">
        <v>42</v>
      </c>
      <c r="B52" s="2" t="s">
        <v>65</v>
      </c>
      <c r="C52" s="22">
        <v>22433</v>
      </c>
      <c r="D52" s="9">
        <v>5747</v>
      </c>
      <c r="E52" s="9">
        <v>747</v>
      </c>
      <c r="F52" s="9"/>
      <c r="G52" s="9">
        <f t="shared" si="1"/>
        <v>5000</v>
      </c>
    </row>
    <row r="53" spans="1:7" s="23" customFormat="1" ht="21" customHeight="1">
      <c r="A53" s="21">
        <v>43</v>
      </c>
      <c r="B53" s="2" t="s">
        <v>66</v>
      </c>
      <c r="C53" s="22">
        <v>32852</v>
      </c>
      <c r="D53" s="9">
        <v>4598</v>
      </c>
      <c r="E53" s="9">
        <v>598</v>
      </c>
      <c r="F53" s="9"/>
      <c r="G53" s="9">
        <f t="shared" si="1"/>
        <v>4000</v>
      </c>
    </row>
    <row r="54" spans="1:7" s="23" customFormat="1" ht="21" customHeight="1">
      <c r="A54" s="21">
        <v>44</v>
      </c>
      <c r="B54" s="2" t="s">
        <v>67</v>
      </c>
      <c r="C54" s="22">
        <v>30956</v>
      </c>
      <c r="D54" s="9">
        <v>5747</v>
      </c>
      <c r="E54" s="9">
        <v>747</v>
      </c>
      <c r="F54" s="9"/>
      <c r="G54" s="9">
        <f t="shared" si="1"/>
        <v>5000</v>
      </c>
    </row>
    <row r="55" spans="1:7" s="23" customFormat="1" ht="21" customHeight="1">
      <c r="A55" s="21">
        <v>45</v>
      </c>
      <c r="B55" s="2" t="s">
        <v>68</v>
      </c>
      <c r="C55" s="22">
        <v>25864</v>
      </c>
      <c r="D55" s="9">
        <v>3449</v>
      </c>
      <c r="E55" s="9">
        <v>448</v>
      </c>
      <c r="F55" s="9"/>
      <c r="G55" s="9">
        <f t="shared" si="1"/>
        <v>3001</v>
      </c>
    </row>
    <row r="56" spans="1:7" s="23" customFormat="1" ht="21" customHeight="1">
      <c r="A56" s="21">
        <v>46</v>
      </c>
      <c r="B56" s="2" t="s">
        <v>69</v>
      </c>
      <c r="C56" s="22">
        <v>29123</v>
      </c>
      <c r="D56" s="9">
        <v>2300</v>
      </c>
      <c r="E56" s="9">
        <v>299</v>
      </c>
      <c r="F56" s="9"/>
      <c r="G56" s="9">
        <f t="shared" si="1"/>
        <v>2001</v>
      </c>
    </row>
    <row r="57" spans="1:7" s="23" customFormat="1" ht="21" customHeight="1">
      <c r="A57" s="27"/>
      <c r="B57" s="28" t="s">
        <v>70</v>
      </c>
      <c r="C57" s="27"/>
      <c r="D57" s="29">
        <f>SUM(D9:D56)</f>
        <v>278167</v>
      </c>
      <c r="E57" s="29">
        <f t="shared" ref="E57:G57" si="2">SUM(E9:E56)</f>
        <v>33170</v>
      </c>
      <c r="F57" s="29">
        <f t="shared" si="2"/>
        <v>0</v>
      </c>
      <c r="G57" s="29">
        <f t="shared" si="2"/>
        <v>244997</v>
      </c>
    </row>
    <row r="58" spans="1:7" s="23" customFormat="1" ht="21" customHeight="1">
      <c r="A58" s="30"/>
      <c r="B58" s="31" t="s">
        <v>71</v>
      </c>
      <c r="C58" s="30"/>
      <c r="D58" s="30"/>
      <c r="E58" s="30"/>
      <c r="F58" s="30"/>
      <c r="G58" s="30"/>
    </row>
    <row r="59" spans="1:7" s="23" customFormat="1" ht="21" customHeight="1">
      <c r="A59" s="21">
        <v>47</v>
      </c>
      <c r="B59" s="2" t="s">
        <v>72</v>
      </c>
      <c r="C59" s="22">
        <v>21199</v>
      </c>
      <c r="D59" s="9">
        <v>5747</v>
      </c>
      <c r="E59" s="9">
        <v>747</v>
      </c>
      <c r="F59" s="9"/>
      <c r="G59" s="32">
        <f>D59-E59</f>
        <v>5000</v>
      </c>
    </row>
    <row r="60" spans="1:7" s="23" customFormat="1" ht="21" customHeight="1">
      <c r="A60" s="21">
        <v>48</v>
      </c>
      <c r="B60" s="2" t="s">
        <v>73</v>
      </c>
      <c r="C60" s="22">
        <v>29572</v>
      </c>
      <c r="D60" s="9">
        <v>4598</v>
      </c>
      <c r="E60" s="9">
        <v>598</v>
      </c>
      <c r="F60" s="9"/>
      <c r="G60" s="32">
        <f t="shared" ref="G60:G67" si="3">D60-E60</f>
        <v>4000</v>
      </c>
    </row>
    <row r="61" spans="1:7" s="23" customFormat="1" ht="21" customHeight="1">
      <c r="A61" s="21">
        <v>49</v>
      </c>
      <c r="B61" s="2" t="s">
        <v>74</v>
      </c>
      <c r="C61" s="22">
        <v>16197</v>
      </c>
      <c r="D61" s="9">
        <v>3448</v>
      </c>
      <c r="E61" s="9">
        <v>448</v>
      </c>
      <c r="F61" s="9"/>
      <c r="G61" s="32">
        <f t="shared" si="3"/>
        <v>3000</v>
      </c>
    </row>
    <row r="62" spans="1:7" s="23" customFormat="1" ht="21" customHeight="1">
      <c r="A62" s="21">
        <v>50</v>
      </c>
      <c r="B62" s="2" t="s">
        <v>75</v>
      </c>
      <c r="C62" s="22">
        <v>28513</v>
      </c>
      <c r="D62" s="9">
        <v>2299</v>
      </c>
      <c r="E62" s="9">
        <v>299</v>
      </c>
      <c r="F62" s="9"/>
      <c r="G62" s="32">
        <f t="shared" si="3"/>
        <v>2000</v>
      </c>
    </row>
    <row r="63" spans="1:7" s="23" customFormat="1" ht="21" customHeight="1">
      <c r="A63" s="21">
        <v>51</v>
      </c>
      <c r="B63" s="2" t="s">
        <v>76</v>
      </c>
      <c r="C63" s="22">
        <v>19494</v>
      </c>
      <c r="D63" s="9">
        <v>5747</v>
      </c>
      <c r="E63" s="9">
        <v>747</v>
      </c>
      <c r="F63" s="9"/>
      <c r="G63" s="32">
        <f t="shared" si="3"/>
        <v>5000</v>
      </c>
    </row>
    <row r="64" spans="1:7" s="23" customFormat="1" ht="21" customHeight="1">
      <c r="A64" s="21">
        <v>52</v>
      </c>
      <c r="B64" s="2" t="s">
        <v>77</v>
      </c>
      <c r="C64" s="22">
        <v>22153</v>
      </c>
      <c r="D64" s="9">
        <v>5747</v>
      </c>
      <c r="E64" s="9">
        <v>747</v>
      </c>
      <c r="F64" s="9"/>
      <c r="G64" s="32">
        <f t="shared" si="3"/>
        <v>5000</v>
      </c>
    </row>
    <row r="65" spans="1:7" s="23" customFormat="1" ht="21" customHeight="1">
      <c r="A65" s="21">
        <v>53</v>
      </c>
      <c r="B65" s="2" t="s">
        <v>78</v>
      </c>
      <c r="C65" s="22">
        <v>20056</v>
      </c>
      <c r="D65" s="9">
        <v>5747</v>
      </c>
      <c r="E65" s="9">
        <v>747</v>
      </c>
      <c r="F65" s="9"/>
      <c r="G65" s="32">
        <f t="shared" si="3"/>
        <v>5000</v>
      </c>
    </row>
    <row r="66" spans="1:7" s="23" customFormat="1" ht="21" customHeight="1">
      <c r="A66" s="21">
        <v>54</v>
      </c>
      <c r="B66" s="2" t="s">
        <v>79</v>
      </c>
      <c r="C66" s="22">
        <v>18264</v>
      </c>
      <c r="D66" s="9">
        <v>5747</v>
      </c>
      <c r="E66" s="9">
        <v>747</v>
      </c>
      <c r="F66" s="9"/>
      <c r="G66" s="32">
        <f t="shared" si="3"/>
        <v>5000</v>
      </c>
    </row>
    <row r="67" spans="1:7" s="23" customFormat="1" ht="21" customHeight="1">
      <c r="A67" s="21">
        <v>55</v>
      </c>
      <c r="B67" s="2" t="s">
        <v>80</v>
      </c>
      <c r="C67" s="22">
        <v>20095</v>
      </c>
      <c r="D67" s="9">
        <v>5747</v>
      </c>
      <c r="E67" s="9">
        <v>747</v>
      </c>
      <c r="F67" s="9"/>
      <c r="G67" s="32">
        <f t="shared" si="3"/>
        <v>5000</v>
      </c>
    </row>
    <row r="68" spans="1:7" s="23" customFormat="1" ht="21" customHeight="1">
      <c r="A68" s="21">
        <v>56</v>
      </c>
      <c r="B68" s="2" t="s">
        <v>81</v>
      </c>
      <c r="C68" s="22">
        <v>24514</v>
      </c>
      <c r="D68" s="9">
        <v>7482.59</v>
      </c>
      <c r="E68" s="9">
        <v>747</v>
      </c>
      <c r="F68" s="33">
        <f>C102+C103+C104+C105</f>
        <v>1735.5939999999998</v>
      </c>
      <c r="G68" s="34">
        <f>D68-E68-F68</f>
        <v>4999.9960000000001</v>
      </c>
    </row>
    <row r="69" spans="1:7" s="23" customFormat="1" ht="21" customHeight="1">
      <c r="A69" s="21">
        <v>57</v>
      </c>
      <c r="B69" s="2" t="s">
        <v>82</v>
      </c>
      <c r="C69" s="22">
        <v>30074</v>
      </c>
      <c r="D69" s="9">
        <v>5747</v>
      </c>
      <c r="E69" s="9">
        <v>747</v>
      </c>
      <c r="F69" s="9"/>
      <c r="G69" s="34">
        <f t="shared" ref="G69:G70" si="4">D69-E69-F69</f>
        <v>5000</v>
      </c>
    </row>
    <row r="70" spans="1:7" s="23" customFormat="1" ht="21" customHeight="1">
      <c r="A70" s="21">
        <v>58</v>
      </c>
      <c r="B70" s="2" t="s">
        <v>83</v>
      </c>
      <c r="C70" s="22">
        <v>14903</v>
      </c>
      <c r="D70" s="9">
        <v>5747</v>
      </c>
      <c r="E70" s="9">
        <v>747</v>
      </c>
      <c r="F70" s="9"/>
      <c r="G70" s="34">
        <f t="shared" si="4"/>
        <v>5000</v>
      </c>
    </row>
    <row r="71" spans="1:7" s="23" customFormat="1" ht="21" customHeight="1">
      <c r="A71" s="21"/>
      <c r="B71" s="35" t="s">
        <v>84</v>
      </c>
      <c r="C71" s="22"/>
      <c r="D71" s="9"/>
      <c r="E71" s="9"/>
      <c r="F71" s="9"/>
      <c r="G71" s="34"/>
    </row>
    <row r="72" spans="1:7" s="23" customFormat="1" ht="21" customHeight="1">
      <c r="A72" s="21">
        <v>59</v>
      </c>
      <c r="B72" s="2" t="s">
        <v>85</v>
      </c>
      <c r="C72" s="22">
        <v>30287</v>
      </c>
      <c r="D72" s="9">
        <v>9196</v>
      </c>
      <c r="E72" s="9">
        <v>1195</v>
      </c>
      <c r="F72" s="9"/>
      <c r="G72" s="34">
        <f>D72-E72</f>
        <v>8001</v>
      </c>
    </row>
    <row r="73" spans="1:7" s="23" customFormat="1" ht="21" customHeight="1">
      <c r="A73" s="21">
        <v>60</v>
      </c>
      <c r="B73" s="2" t="s">
        <v>86</v>
      </c>
      <c r="C73" s="22">
        <v>28323</v>
      </c>
      <c r="D73" s="9">
        <v>6897</v>
      </c>
      <c r="E73" s="9">
        <v>897</v>
      </c>
      <c r="F73" s="9"/>
      <c r="G73" s="34">
        <f t="shared" ref="G73:G82" si="5">D73-E73</f>
        <v>6000</v>
      </c>
    </row>
    <row r="74" spans="1:7" s="23" customFormat="1" ht="21" customHeight="1">
      <c r="A74" s="21">
        <v>61</v>
      </c>
      <c r="B74" s="2" t="s">
        <v>87</v>
      </c>
      <c r="C74" s="22">
        <v>19490</v>
      </c>
      <c r="D74" s="9">
        <v>9771</v>
      </c>
      <c r="E74" s="9">
        <v>1270</v>
      </c>
      <c r="F74" s="9"/>
      <c r="G74" s="34">
        <f t="shared" si="5"/>
        <v>8501</v>
      </c>
    </row>
    <row r="75" spans="1:7" s="23" customFormat="1" ht="21" customHeight="1">
      <c r="A75" s="21">
        <v>62</v>
      </c>
      <c r="B75" s="2" t="s">
        <v>88</v>
      </c>
      <c r="C75" s="22">
        <v>34335</v>
      </c>
      <c r="D75" s="9">
        <v>11725</v>
      </c>
      <c r="E75" s="9">
        <v>1524</v>
      </c>
      <c r="F75" s="9"/>
      <c r="G75" s="34">
        <f t="shared" si="5"/>
        <v>10201</v>
      </c>
    </row>
    <row r="76" spans="1:7" s="23" customFormat="1" ht="21" customHeight="1">
      <c r="A76" s="21">
        <v>63</v>
      </c>
      <c r="B76" s="2" t="s">
        <v>89</v>
      </c>
      <c r="C76" s="22">
        <v>22679</v>
      </c>
      <c r="D76" s="9">
        <v>11500</v>
      </c>
      <c r="E76" s="9">
        <v>1495</v>
      </c>
      <c r="F76" s="9"/>
      <c r="G76" s="34">
        <f t="shared" si="5"/>
        <v>10005</v>
      </c>
    </row>
    <row r="77" spans="1:7" s="23" customFormat="1" ht="21" customHeight="1">
      <c r="A77" s="21">
        <v>64</v>
      </c>
      <c r="B77" s="2" t="s">
        <v>90</v>
      </c>
      <c r="C77" s="22">
        <v>20453</v>
      </c>
      <c r="D77" s="9">
        <v>5747</v>
      </c>
      <c r="E77" s="9">
        <v>747</v>
      </c>
      <c r="F77" s="9"/>
      <c r="G77" s="34">
        <f t="shared" si="5"/>
        <v>5000</v>
      </c>
    </row>
    <row r="78" spans="1:7" s="23" customFormat="1" ht="21" customHeight="1">
      <c r="A78" s="21">
        <v>65</v>
      </c>
      <c r="B78" s="2" t="s">
        <v>91</v>
      </c>
      <c r="C78" s="22">
        <v>16736</v>
      </c>
      <c r="D78" s="9">
        <v>5747</v>
      </c>
      <c r="E78" s="9">
        <v>747</v>
      </c>
      <c r="F78" s="9"/>
      <c r="G78" s="34">
        <f t="shared" si="5"/>
        <v>5000</v>
      </c>
    </row>
    <row r="79" spans="1:7" s="23" customFormat="1" ht="21" customHeight="1">
      <c r="A79" s="21">
        <v>66</v>
      </c>
      <c r="B79" s="2" t="s">
        <v>92</v>
      </c>
      <c r="C79" s="22">
        <v>18832</v>
      </c>
      <c r="D79" s="9">
        <v>5747</v>
      </c>
      <c r="E79" s="9">
        <v>747</v>
      </c>
      <c r="F79" s="9"/>
      <c r="G79" s="34">
        <f t="shared" si="5"/>
        <v>5000</v>
      </c>
    </row>
    <row r="80" spans="1:7" s="23" customFormat="1" ht="21" customHeight="1">
      <c r="A80" s="21">
        <v>67</v>
      </c>
      <c r="B80" s="2" t="s">
        <v>93</v>
      </c>
      <c r="C80" s="22">
        <v>24661</v>
      </c>
      <c r="D80" s="9">
        <v>5747</v>
      </c>
      <c r="E80" s="9">
        <v>747</v>
      </c>
      <c r="F80" s="9"/>
      <c r="G80" s="34">
        <f t="shared" si="5"/>
        <v>5000</v>
      </c>
    </row>
    <row r="81" spans="1:7" s="23" customFormat="1" ht="21" customHeight="1">
      <c r="A81" s="21">
        <v>68</v>
      </c>
      <c r="B81" s="2" t="s">
        <v>94</v>
      </c>
      <c r="C81" s="22">
        <v>22560</v>
      </c>
      <c r="D81" s="9">
        <v>5747</v>
      </c>
      <c r="E81" s="9">
        <v>747</v>
      </c>
      <c r="F81" s="9"/>
      <c r="G81" s="34">
        <f t="shared" si="5"/>
        <v>5000</v>
      </c>
    </row>
    <row r="82" spans="1:7" s="23" customFormat="1" ht="21" customHeight="1">
      <c r="A82" s="21">
        <v>69</v>
      </c>
      <c r="B82" s="2" t="s">
        <v>95</v>
      </c>
      <c r="C82" s="22">
        <v>26029</v>
      </c>
      <c r="D82" s="9">
        <v>5747</v>
      </c>
      <c r="E82" s="9">
        <v>747</v>
      </c>
      <c r="F82" s="9"/>
      <c r="G82" s="34">
        <f t="shared" si="5"/>
        <v>5000</v>
      </c>
    </row>
    <row r="83" spans="1:7" s="23" customFormat="1" ht="21" customHeight="1">
      <c r="A83" s="24"/>
      <c r="B83" s="35" t="s">
        <v>96</v>
      </c>
      <c r="C83" s="26"/>
      <c r="D83" s="24"/>
      <c r="E83" s="24"/>
      <c r="F83" s="24"/>
      <c r="G83" s="36"/>
    </row>
    <row r="84" spans="1:7" s="23" customFormat="1" ht="21" customHeight="1">
      <c r="A84" s="21">
        <v>70</v>
      </c>
      <c r="B84" s="2" t="s">
        <v>97</v>
      </c>
      <c r="C84" s="22">
        <v>20880</v>
      </c>
      <c r="D84" s="9">
        <v>11500</v>
      </c>
      <c r="E84" s="9">
        <v>1500</v>
      </c>
      <c r="F84" s="9"/>
      <c r="G84" s="34">
        <f>D84-E84</f>
        <v>10000</v>
      </c>
    </row>
    <row r="85" spans="1:7" s="23" customFormat="1" ht="21" customHeight="1">
      <c r="A85" s="21">
        <v>71</v>
      </c>
      <c r="B85" s="2" t="s">
        <v>98</v>
      </c>
      <c r="C85" s="22">
        <v>25585</v>
      </c>
      <c r="D85" s="9">
        <v>6897</v>
      </c>
      <c r="E85" s="9">
        <v>897</v>
      </c>
      <c r="F85" s="9"/>
      <c r="G85" s="34">
        <f t="shared" ref="G85:G86" si="6">D85-E85</f>
        <v>6000</v>
      </c>
    </row>
    <row r="86" spans="1:7" s="23" customFormat="1" ht="21" customHeight="1">
      <c r="A86" s="21">
        <v>70</v>
      </c>
      <c r="B86" s="2" t="s">
        <v>99</v>
      </c>
      <c r="C86" s="22">
        <v>21274</v>
      </c>
      <c r="D86" s="9">
        <v>5747</v>
      </c>
      <c r="E86" s="9">
        <v>747</v>
      </c>
      <c r="F86" s="9"/>
      <c r="G86" s="34">
        <f t="shared" si="6"/>
        <v>5000</v>
      </c>
    </row>
    <row r="87" spans="1:7" s="23" customFormat="1" ht="21" customHeight="1">
      <c r="A87" s="21">
        <v>71</v>
      </c>
      <c r="B87" s="2" t="s">
        <v>100</v>
      </c>
      <c r="C87" s="22">
        <v>23621</v>
      </c>
      <c r="D87" s="9">
        <v>8047</v>
      </c>
      <c r="E87" s="9">
        <v>1046</v>
      </c>
      <c r="F87" s="9"/>
      <c r="G87" s="34">
        <f>D87-E87</f>
        <v>7001</v>
      </c>
    </row>
    <row r="88" spans="1:7" s="23" customFormat="1" ht="21" customHeight="1">
      <c r="A88" s="21">
        <v>72</v>
      </c>
      <c r="B88" s="2" t="s">
        <v>101</v>
      </c>
      <c r="C88" s="22">
        <v>31791</v>
      </c>
      <c r="D88" s="9">
        <v>5747</v>
      </c>
      <c r="E88" s="9">
        <v>747</v>
      </c>
      <c r="F88" s="9"/>
      <c r="G88" s="34">
        <f>D88-E88</f>
        <v>5000</v>
      </c>
    </row>
    <row r="89" spans="1:7" s="23" customFormat="1" ht="21" customHeight="1">
      <c r="A89" s="60"/>
      <c r="B89" s="57" t="s">
        <v>116</v>
      </c>
      <c r="C89" s="57"/>
      <c r="D89" s="58">
        <f>SUM(D59:D88)</f>
        <v>185312.59</v>
      </c>
      <c r="E89" s="59">
        <f t="shared" ref="E89:G89" si="7">SUM(E59:E88)</f>
        <v>23868</v>
      </c>
      <c r="F89" s="58">
        <f t="shared" si="7"/>
        <v>1735.5939999999998</v>
      </c>
      <c r="G89" s="59">
        <f t="shared" si="7"/>
        <v>159708.99599999998</v>
      </c>
    </row>
    <row r="90" spans="1:7" s="23" customFormat="1" ht="21" customHeight="1">
      <c r="A90" s="60"/>
      <c r="B90" s="57" t="s">
        <v>20</v>
      </c>
      <c r="C90" s="57"/>
      <c r="D90" s="58">
        <f>D89+D57</f>
        <v>463479.58999999997</v>
      </c>
      <c r="E90" s="59">
        <f t="shared" ref="E90:G90" si="8">E89+E57</f>
        <v>57038</v>
      </c>
      <c r="F90" s="58">
        <f t="shared" si="8"/>
        <v>1735.5939999999998</v>
      </c>
      <c r="G90" s="59">
        <f t="shared" si="8"/>
        <v>404705.99599999998</v>
      </c>
    </row>
    <row r="91" spans="1:7" s="23" customFormat="1" hidden="1">
      <c r="A91" s="21"/>
      <c r="B91" s="2"/>
      <c r="C91" s="9"/>
      <c r="D91" s="9">
        <f>SUM(D72:D82)</f>
        <v>83571</v>
      </c>
      <c r="E91" s="9">
        <f t="shared" ref="E91:G91" si="9">SUM(E72:E82)</f>
        <v>10863</v>
      </c>
      <c r="F91" s="9">
        <f t="shared" si="9"/>
        <v>0</v>
      </c>
      <c r="G91" s="9">
        <f t="shared" si="9"/>
        <v>72708</v>
      </c>
    </row>
    <row r="92" spans="1:7" s="23" customFormat="1">
      <c r="A92" s="37"/>
      <c r="B92" s="38"/>
      <c r="C92" s="39"/>
      <c r="D92" s="39"/>
      <c r="E92" s="39"/>
      <c r="F92" s="40"/>
      <c r="G92" s="40"/>
    </row>
    <row r="93" spans="1:7" ht="22.5" hidden="1" customHeight="1">
      <c r="B93" s="41" t="s">
        <v>102</v>
      </c>
      <c r="C93" s="42" t="s">
        <v>103</v>
      </c>
      <c r="D93" s="43"/>
      <c r="E93" s="43"/>
      <c r="F93" s="43"/>
      <c r="G93" s="43"/>
    </row>
    <row r="94" spans="1:7" ht="20.25" hidden="1">
      <c r="B94" s="44" t="s">
        <v>104</v>
      </c>
      <c r="C94" s="45" t="e">
        <f>#REF!</f>
        <v>#REF!</v>
      </c>
      <c r="D94" s="46"/>
      <c r="E94" s="46"/>
      <c r="F94" s="46"/>
      <c r="G94" s="46"/>
    </row>
    <row r="95" spans="1:7" ht="20.25" hidden="1">
      <c r="B95" s="47" t="s">
        <v>105</v>
      </c>
      <c r="C95" s="45" t="e">
        <f>#REF!</f>
        <v>#REF!</v>
      </c>
      <c r="D95" s="46"/>
      <c r="E95" s="48"/>
      <c r="F95" s="48"/>
      <c r="G95" s="48"/>
    </row>
    <row r="96" spans="1:7" ht="15.75" hidden="1">
      <c r="B96" s="49"/>
      <c r="C96" s="49"/>
    </row>
    <row r="97" spans="2:7" hidden="1"/>
    <row r="98" spans="2:7" hidden="1">
      <c r="B98" s="50"/>
      <c r="C98" s="51"/>
      <c r="D98" s="52"/>
      <c r="E98" s="52"/>
      <c r="F98" s="52"/>
      <c r="G98" s="52"/>
    </row>
    <row r="99" spans="2:7" ht="15.75" hidden="1">
      <c r="B99" s="53" t="s">
        <v>81</v>
      </c>
      <c r="C99" s="54" t="s">
        <v>106</v>
      </c>
    </row>
    <row r="100" spans="2:7" ht="15.75" hidden="1">
      <c r="B100" s="41" t="s">
        <v>107</v>
      </c>
      <c r="C100" s="55">
        <v>5000</v>
      </c>
    </row>
    <row r="101" spans="2:7" ht="15.75" hidden="1">
      <c r="B101" s="41" t="s">
        <v>108</v>
      </c>
      <c r="C101" s="55">
        <v>747</v>
      </c>
    </row>
    <row r="102" spans="2:7" ht="15.75" hidden="1">
      <c r="B102" s="41" t="s">
        <v>109</v>
      </c>
      <c r="C102" s="55">
        <f>5747*0.22</f>
        <v>1264.3399999999999</v>
      </c>
    </row>
    <row r="103" spans="2:7" ht="15.75" hidden="1">
      <c r="B103" s="41" t="s">
        <v>110</v>
      </c>
      <c r="C103" s="55">
        <f>5747*0.051</f>
        <v>293.09699999999998</v>
      </c>
    </row>
    <row r="104" spans="2:7" ht="15.75" hidden="1">
      <c r="B104" s="41" t="s">
        <v>111</v>
      </c>
      <c r="C104" s="55">
        <f>5747*0.029</f>
        <v>166.66300000000001</v>
      </c>
    </row>
    <row r="105" spans="2:7" ht="15.75" hidden="1">
      <c r="B105" s="41" t="s">
        <v>112</v>
      </c>
      <c r="C105" s="55">
        <f>5747*0.002</f>
        <v>11.494</v>
      </c>
    </row>
    <row r="106" spans="2:7" ht="15.75" hidden="1">
      <c r="B106" s="5" t="s">
        <v>113</v>
      </c>
      <c r="C106" s="56">
        <f>SUM(C100:C105)</f>
        <v>7482.5940000000001</v>
      </c>
    </row>
  </sheetData>
  <mergeCells count="4">
    <mergeCell ref="A1:G1"/>
    <mergeCell ref="A2:G2"/>
    <mergeCell ref="A3:G3"/>
    <mergeCell ref="B7:G7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Премия главы</vt:lpstr>
      <vt:lpstr>Материальная помощь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2020-08-14T08:29:25Z</dcterms:modified>
</cp:coreProperties>
</file>